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6795" tabRatio="623" firstSheet="1" activeTab="4"/>
  </bookViews>
  <sheets>
    <sheet name="N_Campos Generales" sheetId="4" r:id="rId1"/>
    <sheet name="N_Campos Especificos" sheetId="5" r:id="rId2"/>
    <sheet name="a)Estándar" sheetId="2" r:id="rId3"/>
    <sheet name="b)Estándar 2 Monedas" sheetId="6" r:id="rId4"/>
    <sheet name="c)Importes con letra" sheetId="1" r:id="rId5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78" i="4" l="1"/>
  <c r="C79" i="4"/>
  <c r="C80" i="4"/>
  <c r="C81" i="4"/>
  <c r="C82" i="4"/>
  <c r="C83" i="4"/>
  <c r="B10" i="1" l="1"/>
  <c r="B10" i="6"/>
  <c r="B10" i="2"/>
  <c r="D5" i="6"/>
  <c r="D6" i="1" l="1"/>
  <c r="D6" i="6"/>
  <c r="D6" i="2" l="1"/>
  <c r="D12" i="6"/>
  <c r="C12" i="6"/>
  <c r="D9" i="6" l="1"/>
  <c r="D7" i="6"/>
  <c r="B6" i="6"/>
  <c r="B5" i="6"/>
  <c r="B3" i="6"/>
  <c r="A2" i="6"/>
  <c r="D9" i="2" l="1"/>
  <c r="D7" i="2"/>
  <c r="B6" i="2"/>
  <c r="D5" i="2"/>
  <c r="B5" i="2"/>
  <c r="B3" i="2"/>
  <c r="A2" i="2"/>
  <c r="D9" i="1"/>
  <c r="D7" i="1"/>
  <c r="D5" i="1"/>
  <c r="B3" i="1"/>
  <c r="B5" i="1"/>
  <c r="A2" i="1"/>
</calcChain>
</file>

<file path=xl/sharedStrings.xml><?xml version="1.0" encoding="utf-8"?>
<sst xmlns="http://schemas.openxmlformats.org/spreadsheetml/2006/main" count="283" uniqueCount="222">
  <si>
    <t>{titulos}</t>
  </si>
  <si>
    <t>Fecha: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</si>
  <si>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</si>
  <si>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</si>
  <si>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</si>
  <si>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</si>
  <si>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</si>
  <si>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</si>
  <si>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</si>
  <si>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</si>
  <si>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</si>
  <si>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</si>
  <si>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</si>
  <si>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</si>
  <si>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</si>
  <si>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</si>
  <si>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</si>
  <si>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</si>
  <si>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</si>
  <si>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</si>
  <si>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</si>
  <si>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</si>
  <si>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</si>
  <si>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</si>
  <si>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</si>
  <si>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</si>
  <si>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</si>
  <si>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</si>
  <si>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</si>
  <si>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</si>
  <si>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</si>
  <si>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</si>
  <si>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</si>
  <si>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</si>
  <si>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</si>
  <si>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</si>
  <si>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</si>
  <si>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</si>
  <si>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</si>
  <si>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</si>
  <si>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</si>
  <si>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</si>
  <si>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</si>
  <si>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</si>
  <si>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</si>
  <si>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</si>
  <si>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</si>
  <si>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</si>
  <si>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</si>
  <si>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</si>
  <si>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</si>
  <si>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</si>
  <si>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</si>
  <si>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</si>
  <si>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</si>
  <si>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</si>
  <si>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</si>
  <si>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</si>
  <si>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</si>
  <si>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</si>
  <si>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</si>
  <si>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</si>
  <si>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</si>
  <si>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</si>
  <si>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</si>
  <si>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</si>
  <si>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</si>
  <si>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</si>
  <si>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</si>
  <si>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</si>
  <si>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</si>
  <si>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</si>
  <si>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</si>
  <si>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</si>
  <si>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</si>
  <si>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</si>
  <si>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</si>
  <si>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</si>
  <si>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</si>
  <si>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</si>
  <si>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</si>
  <si>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</si>
  <si>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</si>
  <si>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</si>
  <si>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</si>
  <si>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</si>
  <si>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</si>
  <si>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</si>
  <si>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</si>
  <si>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</si>
  <si>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</si>
  <si>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</si>
  <si>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</si>
  <si>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</si>
  <si>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</si>
  <si>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</si>
  <si>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</si>
  <si>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</si>
  <si>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</si>
  <si>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</si>
  <si>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</si>
  <si>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</si>
  <si>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</si>
  <si>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</si>
  <si>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</si>
  <si>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</si>
  <si>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</si>
  <si>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</si>
  <si>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</si>
  <si>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</si>
  <si>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</si>
  <si>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</si>
  <si>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</si>
  <si>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</si>
  <si>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</si>
  <si>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</si>
  <si>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</si>
  <si>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</si>
  <si>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</si>
  <si>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</si>
  <si>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</si>
  <si>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</si>
  <si>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</si>
  <si>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</si>
  <si>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</si>
  <si>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</si>
  <si>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</si>
  <si>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</si>
  <si>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</si>
  <si>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</si>
  <si>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</si>
  <si>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</si>
  <si>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</si>
  <si>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</si>
  <si>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</si>
  <si>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</si>
  <si>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</si>
  <si>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</si>
  <si>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</si>
  <si>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</si>
  <si>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</si>
  <si>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</si>
  <si>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</si>
  <si>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</si>
  <si>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</si>
  <si>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</si>
  <si>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</si>
  <si>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</si>
  <si>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</si>
  <si>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</si>
  <si>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</si>
  <si>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</si>
  <si>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</si>
  <si>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</si>
  <si>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</si>
  <si>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</si>
  <si>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</si>
  <si>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</si>
  <si>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</si>
  <si>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Cliente:</t>
  </si>
  <si>
    <t>Obra:</t>
  </si>
  <si>
    <t>Lugar:</t>
  </si>
  <si>
    <t>Ciudad:</t>
  </si>
  <si>
    <t>Duración:</t>
  </si>
  <si>
    <t>Inicio obra:</t>
  </si>
  <si>
    <t>Fin obra: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</si>
  <si>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</si>
  <si>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</si>
  <si>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</si>
  <si>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</si>
  <si>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</si>
  <si>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</si>
  <si>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</si>
  <si>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</si>
  <si>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</si>
  <si>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</si>
  <si>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</si>
  <si>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</si>
  <si>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</si>
  <si>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</si>
  <si>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</si>
  <si>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</si>
  <si>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</si>
  <si>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</si>
  <si>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</si>
  <si>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</si>
  <si>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</si>
  <si>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</si>
  <si>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</si>
  <si>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</si>
  <si>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</si>
  <si>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</si>
  <si>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</si>
  <si>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</si>
  <si>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</si>
  <si>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</si>
  <si>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</si>
  <si>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</si>
  <si>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</si>
  <si>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</si>
  <si>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</si>
  <si>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</si>
  <si>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</si>
  <si>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</si>
  <si>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</si>
  <si>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</si>
  <si>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</si>
  <si>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</si>
  <si>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</si>
  <si>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</si>
  <si>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RESUMEN DEL PRESUPUESTO</t>
  </si>
  <si>
    <t>Concurso No:</t>
  </si>
  <si>
    <t>110812-11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</si>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</sst>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d/mm/yyyy;@"/>
  </numFmts>
  <fonts count="14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/>
  </cellStyleXfs>
  <cellXfs count="104">
    <xf numFmtId="0" fontId="0" fillId="0" borderId="0" xfId="0"/>
    <xf numFmtId="0" fontId="2" fillId="0" borderId="0" xfId="0" applyFont="1"/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0" fillId="5" borderId="11" xfId="0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4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5" fillId="2" borderId="9" xfId="0" applyFont="1" applyFill="1" applyBorder="1" applyAlignment="1">
      <alignment vertical="top"/>
    </xf>
    <xf numFmtId="0" fontId="5" fillId="2" borderId="12" xfId="0" applyFont="1" applyFill="1" applyBorder="1"/>
    <xf numFmtId="0" fontId="5" fillId="2" borderId="13" xfId="0" applyFont="1" applyFill="1" applyBorder="1"/>
    <xf numFmtId="0" fontId="7" fillId="0" borderId="0" xfId="0" applyFont="1" applyBorder="1" applyAlignment="1">
      <alignment horizontal="right"/>
    </xf>
    <xf numFmtId="0" fontId="6" fillId="0" borderId="0" xfId="0" applyFont="1"/>
    <xf numFmtId="0" fontId="0" fillId="2" borderId="13" xfId="0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9" xfId="0" applyFont="1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3" xfId="0" applyFont="1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7" fillId="0" borderId="4" xfId="0" applyFont="1" applyBorder="1" applyAlignment="1">
      <alignment horizontal="left"/>
    </xf>
    <xf numFmtId="0" fontId="1" fillId="2" borderId="9" xfId="2" applyFont="1" applyFill="1" applyBorder="1" applyAlignment="1">
      <alignment vertical="top"/>
    </xf>
    <xf numFmtId="0" fontId="1" fillId="2" borderId="13" xfId="2" applyFill="1" applyBorder="1" applyAlignment="1">
      <alignment vertical="top"/>
    </xf>
    <xf numFmtId="0" fontId="1" fillId="2" borderId="9" xfId="2" applyFill="1" applyBorder="1" applyAlignment="1">
      <alignment vertical="top"/>
    </xf>
    <xf numFmtId="0" fontId="1" fillId="2" borderId="13" xfId="2" applyFont="1" applyFill="1" applyBorder="1" applyAlignment="1">
      <alignment vertical="top"/>
    </xf>
    <xf numFmtId="165" fontId="3" fillId="0" borderId="3" xfId="0" applyNumberFormat="1" applyFont="1" applyBorder="1" applyAlignment="1">
      <alignment horizontal="left"/>
    </xf>
    <xf numFmtId="0" fontId="7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8" fillId="0" borderId="20" xfId="0" applyFont="1" applyBorder="1" applyAlignment="1"/>
    <xf numFmtId="0" fontId="7" fillId="0" borderId="4" xfId="0" applyFont="1" applyBorder="1" applyAlignment="1">
      <alignment horizontal="right"/>
    </xf>
    <xf numFmtId="165" fontId="3" fillId="0" borderId="0" xfId="0" applyNumberFormat="1" applyFont="1" applyBorder="1" applyAlignment="1">
      <alignment horizontal="left"/>
    </xf>
    <xf numFmtId="0" fontId="0" fillId="0" borderId="2" xfId="0" applyBorder="1"/>
    <xf numFmtId="0" fontId="12" fillId="0" borderId="18" xfId="0" applyFont="1" applyFill="1" applyBorder="1" applyAlignment="1">
      <alignment horizontal="center"/>
    </xf>
    <xf numFmtId="0" fontId="0" fillId="0" borderId="0" xfId="0" applyFont="1"/>
    <xf numFmtId="49" fontId="0" fillId="0" borderId="0" xfId="0" applyNumberFormat="1" applyFont="1" applyBorder="1" applyAlignment="1">
      <alignment horizontal="justify" vertical="top"/>
    </xf>
    <xf numFmtId="0" fontId="12" fillId="0" borderId="21" xfId="0" applyFont="1" applyFill="1" applyBorder="1" applyAlignment="1">
      <alignment horizontal="center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/>
    <xf numFmtId="0" fontId="0" fillId="0" borderId="0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0" fillId="0" borderId="17" xfId="0" applyFont="1" applyBorder="1" applyAlignment="1"/>
    <xf numFmtId="164" fontId="0" fillId="0" borderId="0" xfId="0" applyNumberFormat="1" applyFont="1" applyBorder="1" applyAlignment="1">
      <alignment vertical="top"/>
    </xf>
    <xf numFmtId="0" fontId="12" fillId="0" borderId="17" xfId="0" applyFont="1" applyBorder="1" applyAlignment="1"/>
    <xf numFmtId="0" fontId="2" fillId="5" borderId="11" xfId="3" applyFont="1" applyFill="1" applyBorder="1" applyAlignment="1">
      <alignment vertical="top" wrapText="1"/>
    </xf>
    <xf numFmtId="0" fontId="2" fillId="2" borderId="13" xfId="3" applyFont="1" applyFill="1" applyBorder="1" applyAlignment="1">
      <alignment vertical="top" wrapText="1"/>
    </xf>
    <xf numFmtId="49" fontId="2" fillId="2" borderId="13" xfId="3" applyNumberFormat="1" applyFont="1" applyFill="1" applyBorder="1" applyAlignment="1">
      <alignment vertical="top" wrapText="1"/>
    </xf>
    <xf numFmtId="0" fontId="2" fillId="2" borderId="13" xfId="3" applyFont="1" applyFill="1" applyBorder="1" applyAlignment="1">
      <alignment horizontal="left" vertical="top" wrapText="1"/>
    </xf>
    <xf numFmtId="0" fontId="2" fillId="5" borderId="13" xfId="3" applyFont="1" applyFill="1" applyBorder="1" applyAlignment="1">
      <alignment vertical="top" wrapText="1"/>
    </xf>
    <xf numFmtId="0" fontId="2" fillId="2" borderId="11" xfId="3" applyFont="1" applyFill="1" applyBorder="1" applyAlignment="1">
      <alignment vertical="top" wrapText="1"/>
    </xf>
    <xf numFmtId="164" fontId="2" fillId="2" borderId="13" xfId="3" applyNumberFormat="1" applyFont="1" applyFill="1" applyBorder="1" applyAlignment="1">
      <alignment vertical="top" wrapText="1"/>
    </xf>
    <xf numFmtId="10" fontId="2" fillId="2" borderId="13" xfId="3" applyNumberFormat="1" applyFont="1" applyFill="1" applyBorder="1" applyAlignment="1">
      <alignment vertical="top" wrapText="1"/>
    </xf>
    <xf numFmtId="0" fontId="2" fillId="5" borderId="16" xfId="3" applyFont="1" applyFill="1" applyBorder="1" applyAlignment="1">
      <alignment vertical="top" wrapText="1"/>
    </xf>
    <xf numFmtId="0" fontId="2" fillId="2" borderId="13" xfId="2" applyFont="1" applyFill="1" applyBorder="1" applyAlignment="1">
      <alignment vertical="top"/>
    </xf>
    <xf numFmtId="0" fontId="2" fillId="2" borderId="13" xfId="2" applyFont="1" applyFill="1" applyBorder="1" applyAlignment="1">
      <alignment vertical="top" wrapText="1"/>
    </xf>
    <xf numFmtId="165" fontId="2" fillId="2" borderId="13" xfId="3" applyNumberFormat="1" applyFont="1" applyFill="1" applyBorder="1" applyAlignment="1">
      <alignment vertical="top" wrapText="1"/>
    </xf>
    <xf numFmtId="165" fontId="2" fillId="2" borderId="14" xfId="3" applyNumberFormat="1" applyFont="1" applyFill="1" applyBorder="1" applyAlignment="1">
      <alignment vertical="top" wrapText="1"/>
    </xf>
    <xf numFmtId="0" fontId="2" fillId="2" borderId="12" xfId="3" applyFont="1" applyFill="1" applyBorder="1" applyAlignment="1">
      <alignment horizontal="left" vertical="top" wrapText="1"/>
    </xf>
    <xf numFmtId="0" fontId="9" fillId="2" borderId="13" xfId="1" applyFill="1" applyBorder="1" applyAlignment="1" applyProtection="1">
      <alignment horizontal="left" vertical="top" wrapText="1"/>
    </xf>
    <xf numFmtId="49" fontId="2" fillId="2" borderId="13" xfId="3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top" wrapText="1"/>
    </xf>
    <xf numFmtId="0" fontId="12" fillId="0" borderId="18" xfId="0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horizontal="center"/>
    </xf>
    <xf numFmtId="0" fontId="3" fillId="0" borderId="0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/>
    </xf>
    <xf numFmtId="0" fontId="11" fillId="0" borderId="17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/>
    </xf>
  </cellXfs>
  <cellStyles count="4">
    <cellStyle name="Hipervínculo" xfId="1" builtinId="8"/>
    <cellStyle name="Normal" xfId="0" builtinId="0" customBuiltin="1"/>
    <cellStyle name="Normal 2" xfId="2"/>
    <cellStyle name="Normal 3" xfId="3"/>
  </cellStyles>
  <dxfs count="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321416</xdr:colOff>
      <xdr:row>0</xdr:row>
      <xdr:rowOff>114300</xdr:rowOff>
    </xdr:from>
    <xdr:to>
      <xdr:col>3</xdr:col>
      <xdr:colOff>735859</xdr:colOff>
      <xdr:row>2</xdr:row>
      <xdr:rowOff>95250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CEEF6F78-45E3-4829-ADAF-56F1E0BB6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07791" y="114300"/>
          <a:ext cx="414443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530966</xdr:colOff>
      <xdr:row>0</xdr:row>
      <xdr:rowOff>85725</xdr:rowOff>
    </xdr:from>
    <xdr:to>
      <xdr:col>3</xdr:col>
      <xdr:colOff>945409</xdr:colOff>
      <xdr:row>2</xdr:row>
      <xdr:rowOff>66675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E81F130C-89D2-4FC0-B011-9EF53B9A06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74391" y="85725"/>
          <a:ext cx="414443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321416</xdr:colOff>
      <xdr:row>0</xdr:row>
      <xdr:rowOff>95250</xdr:rowOff>
    </xdr:from>
    <xdr:to>
      <xdr:col>3</xdr:col>
      <xdr:colOff>735859</xdr:colOff>
      <xdr:row>2</xdr:row>
      <xdr:rowOff>76200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BB9163CD-19C1-4647-A565-7B7AC8B93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60166" y="95250"/>
          <a:ext cx="414443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showGridLines="0" showZeros="0" topLeftCell="A58" workbookViewId="0">
      <selection activeCell="C10" sqref="C10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39" t="s">
        <v>188</v>
      </c>
      <c r="C1" s="40" t="s">
        <v>212</v>
      </c>
    </row>
    <row r="2" spans="1:3" ht="12.75" customHeight="1" x14ac:dyDescent="0.2">
      <c r="A2" s="7" t="s">
        <v>5</v>
      </c>
      <c r="B2" s="7"/>
      <c r="C2" s="8"/>
    </row>
    <row r="3" spans="1:3" ht="12.75" customHeight="1" x14ac:dyDescent="0.15">
      <c r="A3" s="9"/>
      <c r="B3" s="9"/>
      <c r="C3" s="9"/>
    </row>
    <row r="4" spans="1:3" ht="12.75" customHeight="1" x14ac:dyDescent="0.15">
      <c r="A4" s="10" t="s">
        <v>6</v>
      </c>
      <c r="B4" s="11" t="s">
        <v>7</v>
      </c>
      <c r="C4" s="12" t="s">
        <v>8</v>
      </c>
    </row>
    <row r="5" spans="1:3" ht="12.75" customHeight="1" x14ac:dyDescent="0.15">
      <c r="A5" s="13" t="s">
        <v>9</v>
      </c>
      <c r="B5" s="14"/>
      <c r="C5" s="15"/>
    </row>
    <row r="6" spans="1:3" ht="12.75" customHeight="1" x14ac:dyDescent="0.15">
      <c r="A6" s="16" t="s">
        <v>10</v>
      </c>
      <c r="B6" s="17" t="s">
        <v>11</v>
      </c>
      <c r="C6" s="83" t="s">
        <v>213</v>
      </c>
    </row>
    <row r="7" spans="1:3" ht="12.75" customHeight="1" x14ac:dyDescent="0.15">
      <c r="A7" s="18" t="s">
        <v>12</v>
      </c>
      <c r="B7" s="19" t="s">
        <v>13</v>
      </c>
      <c r="C7" s="73" t="s">
        <v>214</v>
      </c>
    </row>
    <row r="8" spans="1:3" ht="12.75" customHeight="1" x14ac:dyDescent="0.15">
      <c r="A8" s="18" t="s">
        <v>14</v>
      </c>
      <c r="B8" s="19" t="s">
        <v>15</v>
      </c>
      <c r="C8" s="73" t="s">
        <v>215</v>
      </c>
    </row>
    <row r="9" spans="1:3" ht="12.75" customHeight="1" x14ac:dyDescent="0.15">
      <c r="A9" s="18" t="s">
        <v>16</v>
      </c>
      <c r="B9" s="19" t="s">
        <v>17</v>
      </c>
      <c r="C9" s="73" t="s">
        <v>18</v>
      </c>
    </row>
    <row r="10" spans="1:3" ht="12.75" customHeight="1" x14ac:dyDescent="0.15">
      <c r="A10" s="19" t="s">
        <v>19</v>
      </c>
      <c r="B10" s="18" t="s">
        <v>20</v>
      </c>
      <c r="C10" s="73" t="s">
        <v>220</v>
      </c>
    </row>
    <row r="11" spans="1:3" ht="12.75" customHeight="1" x14ac:dyDescent="0.15">
      <c r="A11" s="19" t="s">
        <v>21</v>
      </c>
      <c r="B11" s="19" t="s">
        <v>22</v>
      </c>
      <c r="C11" s="73" t="s">
        <v>216</v>
      </c>
    </row>
    <row r="12" spans="1:3" ht="12.75" customHeight="1" x14ac:dyDescent="0.15">
      <c r="A12" s="19" t="s">
        <v>23</v>
      </c>
      <c r="B12" s="19" t="s">
        <v>24</v>
      </c>
      <c r="C12" s="73" t="s">
        <v>217</v>
      </c>
    </row>
    <row r="13" spans="1:3" ht="12.75" customHeight="1" x14ac:dyDescent="0.15">
      <c r="A13" s="19" t="s">
        <v>25</v>
      </c>
      <c r="B13" s="19" t="s">
        <v>26</v>
      </c>
      <c r="C13" s="84" t="s">
        <v>218</v>
      </c>
    </row>
    <row r="14" spans="1:3" ht="12.75" customHeight="1" x14ac:dyDescent="0.15">
      <c r="A14" s="18" t="s">
        <v>27</v>
      </c>
      <c r="B14" s="19" t="s">
        <v>28</v>
      </c>
      <c r="C14" s="85">
        <v>1234567</v>
      </c>
    </row>
    <row r="15" spans="1:3" ht="12.75" customHeight="1" x14ac:dyDescent="0.15">
      <c r="A15" s="18" t="s">
        <v>29</v>
      </c>
      <c r="B15" s="19" t="s">
        <v>30</v>
      </c>
      <c r="C15" s="85">
        <v>12345678</v>
      </c>
    </row>
    <row r="16" spans="1:3" ht="12.75" customHeight="1" x14ac:dyDescent="0.15">
      <c r="A16" s="18" t="s">
        <v>31</v>
      </c>
      <c r="B16" s="19" t="s">
        <v>32</v>
      </c>
      <c r="C16" s="85">
        <v>123456789</v>
      </c>
    </row>
    <row r="17" spans="1:3" ht="12.75" customHeight="1" x14ac:dyDescent="0.15">
      <c r="A17" s="18" t="s">
        <v>33</v>
      </c>
      <c r="B17" s="19" t="s">
        <v>34</v>
      </c>
      <c r="C17" s="73" t="s">
        <v>219</v>
      </c>
    </row>
    <row r="18" spans="1:3" ht="12.75" customHeight="1" x14ac:dyDescent="0.15">
      <c r="A18" s="18" t="s">
        <v>35</v>
      </c>
      <c r="B18" s="19" t="s">
        <v>36</v>
      </c>
      <c r="C18" s="71" t="s">
        <v>37</v>
      </c>
    </row>
    <row r="19" spans="1:3" ht="12.75" customHeight="1" x14ac:dyDescent="0.15">
      <c r="A19" s="13" t="s">
        <v>38</v>
      </c>
      <c r="B19" s="21"/>
      <c r="C19" s="70"/>
    </row>
    <row r="20" spans="1:3" ht="63.75" x14ac:dyDescent="0.15">
      <c r="A20" s="18" t="s">
        <v>39</v>
      </c>
      <c r="B20" s="18" t="s">
        <v>40</v>
      </c>
      <c r="C20" s="73" t="s">
        <v>41</v>
      </c>
    </row>
    <row r="21" spans="1:3" ht="12.75" customHeight="1" x14ac:dyDescent="0.15">
      <c r="A21" s="19" t="s">
        <v>42</v>
      </c>
      <c r="B21" s="19" t="s">
        <v>43</v>
      </c>
      <c r="C21" s="71" t="s">
        <v>44</v>
      </c>
    </row>
    <row r="22" spans="1:3" ht="12.75" customHeight="1" x14ac:dyDescent="0.15">
      <c r="A22" s="19" t="s">
        <v>45</v>
      </c>
      <c r="B22" s="19" t="s">
        <v>46</v>
      </c>
      <c r="C22" s="71" t="s">
        <v>47</v>
      </c>
    </row>
    <row r="23" spans="1:3" ht="12.75" customHeight="1" x14ac:dyDescent="0.15">
      <c r="A23" s="19" t="s">
        <v>48</v>
      </c>
      <c r="B23" s="19" t="s">
        <v>49</v>
      </c>
      <c r="C23" s="71" t="s">
        <v>49</v>
      </c>
    </row>
    <row r="24" spans="1:3" ht="12.75" customHeight="1" x14ac:dyDescent="0.15">
      <c r="A24" s="19" t="s">
        <v>50</v>
      </c>
      <c r="B24" s="19" t="s">
        <v>51</v>
      </c>
      <c r="C24" s="71" t="s">
        <v>51</v>
      </c>
    </row>
    <row r="25" spans="1:3" ht="12.75" customHeight="1" x14ac:dyDescent="0.15">
      <c r="A25" s="19" t="s">
        <v>52</v>
      </c>
      <c r="B25" s="19" t="s">
        <v>53</v>
      </c>
      <c r="C25" s="71" t="s">
        <v>53</v>
      </c>
    </row>
    <row r="26" spans="1:3" ht="12.75" customHeight="1" x14ac:dyDescent="0.15">
      <c r="A26" s="19" t="s">
        <v>54</v>
      </c>
      <c r="B26" s="19" t="s">
        <v>55</v>
      </c>
      <c r="C26" s="71" t="s">
        <v>55</v>
      </c>
    </row>
    <row r="27" spans="1:3" ht="12.75" customHeight="1" x14ac:dyDescent="0.15">
      <c r="A27" s="19" t="s">
        <v>56</v>
      </c>
      <c r="B27" s="19" t="s">
        <v>57</v>
      </c>
      <c r="C27" s="71" t="s">
        <v>57</v>
      </c>
    </row>
    <row r="28" spans="1:3" ht="12.75" customHeight="1" x14ac:dyDescent="0.15">
      <c r="A28" s="19" t="s">
        <v>58</v>
      </c>
      <c r="B28" s="19" t="s">
        <v>59</v>
      </c>
      <c r="C28" s="71" t="s">
        <v>59</v>
      </c>
    </row>
    <row r="29" spans="1:3" ht="12.75" customHeight="1" x14ac:dyDescent="0.15">
      <c r="A29" s="19" t="s">
        <v>60</v>
      </c>
      <c r="B29" s="19" t="s">
        <v>61</v>
      </c>
      <c r="C29" s="71" t="s">
        <v>61</v>
      </c>
    </row>
    <row r="30" spans="1:3" ht="12.75" customHeight="1" x14ac:dyDescent="0.15">
      <c r="A30" s="44" t="s">
        <v>192</v>
      </c>
      <c r="B30" s="45" t="s">
        <v>193</v>
      </c>
      <c r="C30" s="79" t="s">
        <v>193</v>
      </c>
    </row>
    <row r="31" spans="1:3" ht="12.75" customHeight="1" x14ac:dyDescent="0.15">
      <c r="A31" s="46" t="s">
        <v>194</v>
      </c>
      <c r="B31" s="45" t="s">
        <v>195</v>
      </c>
      <c r="C31" s="79" t="s">
        <v>195</v>
      </c>
    </row>
    <row r="32" spans="1:3" ht="12.75" customHeight="1" x14ac:dyDescent="0.15">
      <c r="A32" s="44" t="s">
        <v>196</v>
      </c>
      <c r="B32" s="45" t="s">
        <v>197</v>
      </c>
      <c r="C32" s="79" t="s">
        <v>197</v>
      </c>
    </row>
    <row r="33" spans="1:3" ht="12.75" customHeight="1" x14ac:dyDescent="0.15">
      <c r="A33" s="13" t="s">
        <v>62</v>
      </c>
      <c r="B33" s="21"/>
      <c r="C33" s="70"/>
    </row>
    <row r="34" spans="1:3" ht="12.75" customHeight="1" x14ac:dyDescent="0.15">
      <c r="A34" s="18" t="s">
        <v>63</v>
      </c>
      <c r="B34" s="19" t="s">
        <v>64</v>
      </c>
      <c r="C34" s="81">
        <v>40017</v>
      </c>
    </row>
    <row r="35" spans="1:3" ht="12.75" customHeight="1" x14ac:dyDescent="0.15">
      <c r="A35" s="18" t="s">
        <v>65</v>
      </c>
      <c r="B35" s="19" t="s">
        <v>66</v>
      </c>
      <c r="C35" s="72" t="s">
        <v>67</v>
      </c>
    </row>
    <row r="36" spans="1:3" ht="12.75" customHeight="1" x14ac:dyDescent="0.15">
      <c r="A36" s="18" t="s">
        <v>68</v>
      </c>
      <c r="B36" s="18" t="s">
        <v>69</v>
      </c>
      <c r="C36" s="71" t="s">
        <v>70</v>
      </c>
    </row>
    <row r="37" spans="1:3" ht="12.75" customHeight="1" x14ac:dyDescent="0.15">
      <c r="A37" s="13" t="s">
        <v>71</v>
      </c>
      <c r="B37" s="21"/>
      <c r="C37" s="74"/>
    </row>
    <row r="38" spans="1:3" ht="12.75" customHeight="1" x14ac:dyDescent="0.15">
      <c r="A38" s="41" t="s">
        <v>189</v>
      </c>
      <c r="B38" s="42" t="s">
        <v>190</v>
      </c>
      <c r="C38" s="73" t="s">
        <v>191</v>
      </c>
    </row>
    <row r="39" spans="1:3" ht="153" x14ac:dyDescent="0.15">
      <c r="A39" s="18" t="s">
        <v>72</v>
      </c>
      <c r="B39" s="19" t="s">
        <v>73</v>
      </c>
      <c r="C39" s="75" t="s">
        <v>187</v>
      </c>
    </row>
    <row r="40" spans="1:3" ht="12.75" customHeight="1" x14ac:dyDescent="0.15">
      <c r="A40" s="18" t="s">
        <v>74</v>
      </c>
      <c r="B40" s="19" t="s">
        <v>75</v>
      </c>
      <c r="C40" s="71" t="s">
        <v>76</v>
      </c>
    </row>
    <row r="41" spans="1:3" ht="12.75" customHeight="1" x14ac:dyDescent="0.15">
      <c r="A41" s="18" t="s">
        <v>77</v>
      </c>
      <c r="B41" s="19" t="s">
        <v>78</v>
      </c>
      <c r="C41" s="71" t="s">
        <v>78</v>
      </c>
    </row>
    <row r="42" spans="1:3" ht="12.75" customHeight="1" x14ac:dyDescent="0.15">
      <c r="A42" s="18" t="s">
        <v>79</v>
      </c>
      <c r="B42" s="19" t="s">
        <v>80</v>
      </c>
      <c r="C42" s="71" t="s">
        <v>18</v>
      </c>
    </row>
    <row r="43" spans="1:3" ht="12.75" customHeight="1" x14ac:dyDescent="0.15">
      <c r="A43" s="18" t="s">
        <v>81</v>
      </c>
      <c r="B43" s="18" t="s">
        <v>82</v>
      </c>
      <c r="C43" s="73" t="s">
        <v>220</v>
      </c>
    </row>
    <row r="44" spans="1:3" ht="12.75" customHeight="1" x14ac:dyDescent="0.15">
      <c r="A44" s="18" t="s">
        <v>83</v>
      </c>
      <c r="B44" s="18" t="s">
        <v>84</v>
      </c>
      <c r="C44" s="71" t="s">
        <v>84</v>
      </c>
    </row>
    <row r="45" spans="1:3" ht="12.75" customHeight="1" x14ac:dyDescent="0.15">
      <c r="A45" s="18" t="s">
        <v>85</v>
      </c>
      <c r="B45" s="18" t="s">
        <v>86</v>
      </c>
      <c r="C45" s="71" t="s">
        <v>86</v>
      </c>
    </row>
    <row r="46" spans="1:3" ht="12.75" customHeight="1" x14ac:dyDescent="0.15">
      <c r="A46" s="18" t="s">
        <v>87</v>
      </c>
      <c r="B46" s="18" t="s">
        <v>88</v>
      </c>
      <c r="C46" s="71" t="s">
        <v>88</v>
      </c>
    </row>
    <row r="47" spans="1:3" ht="12.75" customHeight="1" x14ac:dyDescent="0.15">
      <c r="A47" s="18" t="s">
        <v>89</v>
      </c>
      <c r="B47" s="18" t="s">
        <v>90</v>
      </c>
      <c r="C47" s="71" t="s">
        <v>90</v>
      </c>
    </row>
    <row r="48" spans="1:3" ht="12.75" customHeight="1" x14ac:dyDescent="0.15">
      <c r="A48" s="18" t="s">
        <v>91</v>
      </c>
      <c r="B48" s="18" t="s">
        <v>92</v>
      </c>
      <c r="C48" s="71" t="s">
        <v>93</v>
      </c>
    </row>
    <row r="49" spans="1:3" ht="12.75" customHeight="1" x14ac:dyDescent="0.15">
      <c r="A49" s="47" t="s">
        <v>198</v>
      </c>
      <c r="B49" s="47" t="s">
        <v>199</v>
      </c>
      <c r="C49" s="80" t="s">
        <v>200</v>
      </c>
    </row>
    <row r="50" spans="1:3" ht="12.75" customHeight="1" x14ac:dyDescent="0.15">
      <c r="A50" s="47" t="s">
        <v>201</v>
      </c>
      <c r="B50" s="47" t="s">
        <v>202</v>
      </c>
      <c r="C50" s="80" t="s">
        <v>221</v>
      </c>
    </row>
    <row r="51" spans="1:3" ht="12.75" customHeight="1" x14ac:dyDescent="0.15">
      <c r="A51" s="47" t="s">
        <v>203</v>
      </c>
      <c r="B51" s="47" t="s">
        <v>204</v>
      </c>
      <c r="C51" s="80" t="s">
        <v>205</v>
      </c>
    </row>
    <row r="52" spans="1:3" ht="12.75" customHeight="1" x14ac:dyDescent="0.15">
      <c r="A52" s="47" t="s">
        <v>206</v>
      </c>
      <c r="B52" s="47" t="s">
        <v>207</v>
      </c>
      <c r="C52" s="73" t="s">
        <v>217</v>
      </c>
    </row>
    <row r="53" spans="1:3" ht="12.75" customHeight="1" x14ac:dyDescent="0.15">
      <c r="A53" s="47" t="s">
        <v>208</v>
      </c>
      <c r="B53" s="47" t="s">
        <v>209</v>
      </c>
      <c r="C53" s="84" t="s">
        <v>218</v>
      </c>
    </row>
    <row r="54" spans="1:3" ht="12.75" customHeight="1" x14ac:dyDescent="0.15">
      <c r="A54" s="18" t="s">
        <v>94</v>
      </c>
      <c r="B54" s="19" t="s">
        <v>95</v>
      </c>
      <c r="C54" s="81">
        <v>40026</v>
      </c>
    </row>
    <row r="55" spans="1:3" ht="12.75" customHeight="1" x14ac:dyDescent="0.15">
      <c r="A55" s="22" t="s">
        <v>96</v>
      </c>
      <c r="B55" s="23" t="s">
        <v>97</v>
      </c>
      <c r="C55" s="82">
        <v>40178</v>
      </c>
    </row>
    <row r="56" spans="1:3" ht="12.75" customHeight="1" x14ac:dyDescent="0.15">
      <c r="A56" s="18" t="s">
        <v>98</v>
      </c>
      <c r="B56" s="19" t="s">
        <v>99</v>
      </c>
      <c r="C56" s="76">
        <v>100000</v>
      </c>
    </row>
    <row r="57" spans="1:3" ht="12.75" customHeight="1" x14ac:dyDescent="0.15">
      <c r="A57" s="18" t="s">
        <v>100</v>
      </c>
      <c r="B57" s="19" t="s">
        <v>101</v>
      </c>
      <c r="C57" s="76">
        <v>7722</v>
      </c>
    </row>
    <row r="58" spans="1:3" ht="12.75" customHeight="1" x14ac:dyDescent="0.15">
      <c r="A58" s="18" t="s">
        <v>102</v>
      </c>
      <c r="B58" s="19" t="s">
        <v>103</v>
      </c>
      <c r="C58" s="77">
        <v>0.15</v>
      </c>
    </row>
    <row r="59" spans="1:3" ht="12.75" customHeight="1" x14ac:dyDescent="0.15">
      <c r="A59" s="13" t="s">
        <v>104</v>
      </c>
      <c r="B59" s="21"/>
      <c r="C59" s="70"/>
    </row>
    <row r="60" spans="1:3" ht="12.75" customHeight="1" x14ac:dyDescent="0.15">
      <c r="A60" s="19" t="s">
        <v>105</v>
      </c>
      <c r="B60" s="19" t="s">
        <v>106</v>
      </c>
      <c r="C60" s="71">
        <v>153</v>
      </c>
    </row>
    <row r="61" spans="1:3" ht="12.75" customHeight="1" x14ac:dyDescent="0.15">
      <c r="A61" s="19" t="s">
        <v>107</v>
      </c>
      <c r="B61" s="19" t="s">
        <v>108</v>
      </c>
      <c r="C61" s="71">
        <v>133</v>
      </c>
    </row>
    <row r="62" spans="1:3" ht="12.75" customHeight="1" x14ac:dyDescent="0.15">
      <c r="A62" s="18" t="s">
        <v>109</v>
      </c>
      <c r="B62" s="18" t="s">
        <v>110</v>
      </c>
      <c r="C62" s="71">
        <v>2</v>
      </c>
    </row>
    <row r="63" spans="1:3" ht="12.75" customHeight="1" x14ac:dyDescent="0.15">
      <c r="A63" s="18" t="s">
        <v>111</v>
      </c>
      <c r="B63" s="18" t="s">
        <v>112</v>
      </c>
      <c r="C63" s="71" t="s">
        <v>113</v>
      </c>
    </row>
    <row r="64" spans="1:3" ht="12.75" customHeight="1" x14ac:dyDescent="0.15">
      <c r="A64" s="18" t="s">
        <v>114</v>
      </c>
      <c r="B64" s="18" t="s">
        <v>115</v>
      </c>
      <c r="C64" s="71" t="s">
        <v>116</v>
      </c>
    </row>
    <row r="65" spans="1:3" ht="12.75" customHeight="1" x14ac:dyDescent="0.15">
      <c r="A65" s="18" t="s">
        <v>117</v>
      </c>
      <c r="B65" s="18" t="s">
        <v>118</v>
      </c>
      <c r="C65" s="71" t="s">
        <v>119</v>
      </c>
    </row>
    <row r="66" spans="1:3" ht="12.75" customHeight="1" x14ac:dyDescent="0.15">
      <c r="A66" s="18" t="s">
        <v>120</v>
      </c>
      <c r="B66" s="18" t="s">
        <v>121</v>
      </c>
      <c r="C66" s="71" t="s">
        <v>122</v>
      </c>
    </row>
    <row r="67" spans="1:3" ht="12.75" customHeight="1" x14ac:dyDescent="0.15">
      <c r="A67" s="24" t="s">
        <v>123</v>
      </c>
      <c r="B67" s="25"/>
      <c r="C67" s="78"/>
    </row>
    <row r="68" spans="1:3" ht="12.75" customHeight="1" x14ac:dyDescent="0.15">
      <c r="A68" s="18" t="s">
        <v>124</v>
      </c>
      <c r="B68" s="19" t="s">
        <v>125</v>
      </c>
      <c r="C68" s="71" t="s">
        <v>126</v>
      </c>
    </row>
    <row r="69" spans="1:3" ht="12.75" customHeight="1" x14ac:dyDescent="0.15">
      <c r="A69" s="18" t="s">
        <v>127</v>
      </c>
      <c r="B69" s="19" t="s">
        <v>128</v>
      </c>
      <c r="C69" s="81">
        <v>39995</v>
      </c>
    </row>
    <row r="70" spans="1:3" ht="12.75" customHeight="1" x14ac:dyDescent="0.15">
      <c r="A70" s="26" t="s">
        <v>129</v>
      </c>
      <c r="B70" s="19" t="s">
        <v>130</v>
      </c>
      <c r="C70" s="75" t="s">
        <v>131</v>
      </c>
    </row>
    <row r="71" spans="1:3" ht="12.75" customHeight="1" x14ac:dyDescent="0.15">
      <c r="A71" s="13" t="s">
        <v>132</v>
      </c>
      <c r="B71" s="21"/>
      <c r="C71" s="70"/>
    </row>
    <row r="72" spans="1:3" ht="12.75" customHeight="1" x14ac:dyDescent="0.2">
      <c r="A72" s="27" t="s">
        <v>133</v>
      </c>
      <c r="B72" s="27" t="s">
        <v>134</v>
      </c>
      <c r="C72" s="76">
        <v>5000</v>
      </c>
    </row>
    <row r="73" spans="1:3" ht="12.75" customHeight="1" x14ac:dyDescent="0.2">
      <c r="A73" s="28" t="s">
        <v>135</v>
      </c>
      <c r="B73" s="28" t="s">
        <v>136</v>
      </c>
      <c r="C73" s="76">
        <v>7000</v>
      </c>
    </row>
    <row r="74" spans="1:3" ht="12.75" customHeight="1" x14ac:dyDescent="0.2">
      <c r="A74" s="28" t="s">
        <v>137</v>
      </c>
      <c r="B74" s="28" t="s">
        <v>138</v>
      </c>
      <c r="C74" s="76">
        <v>2000</v>
      </c>
    </row>
    <row r="75" spans="1:3" ht="12.75" customHeight="1" x14ac:dyDescent="0.2">
      <c r="A75" s="28" t="s">
        <v>139</v>
      </c>
      <c r="B75" s="28" t="s">
        <v>140</v>
      </c>
      <c r="C75" s="76">
        <v>386.1</v>
      </c>
    </row>
    <row r="76" spans="1:3" ht="12.75" customHeight="1" x14ac:dyDescent="0.2">
      <c r="A76" s="28" t="s">
        <v>141</v>
      </c>
      <c r="B76" s="28" t="s">
        <v>142</v>
      </c>
      <c r="C76" s="76">
        <v>540.54</v>
      </c>
    </row>
    <row r="77" spans="1:3" ht="12.75" customHeight="1" x14ac:dyDescent="0.2">
      <c r="A77" s="28" t="s">
        <v>143</v>
      </c>
      <c r="B77" s="28" t="s">
        <v>144</v>
      </c>
      <c r="C77" s="76">
        <v>154.44</v>
      </c>
    </row>
    <row r="78" spans="1:3" ht="12.75" x14ac:dyDescent="0.15">
      <c r="A78" s="18" t="s">
        <v>145</v>
      </c>
      <c r="B78" s="19" t="s">
        <v>146</v>
      </c>
      <c r="C78" s="20" t="str">
        <f>"CINCO MIL "&amp;primeramoneda&amp;" 00/100 "&amp;remateprimeramoneda</f>
        <v>CINCO MIL PESOS 00/100 M.N.</v>
      </c>
    </row>
    <row r="79" spans="1:3" ht="25.5" x14ac:dyDescent="0.15">
      <c r="A79" s="18" t="s">
        <v>147</v>
      </c>
      <c r="B79" s="19" t="s">
        <v>148</v>
      </c>
      <c r="C79" s="20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18" t="s">
        <v>149</v>
      </c>
      <c r="B80" s="19" t="s">
        <v>150</v>
      </c>
      <c r="C80" s="20" t="str">
        <f>"SIETE MIL "&amp;primeramoneda&amp;" 00/100 "&amp;remateprimeramoneda</f>
        <v>SIETE MIL PESOS 00/100 M.N.</v>
      </c>
    </row>
    <row r="81" spans="1:3" ht="25.5" x14ac:dyDescent="0.15">
      <c r="A81" s="18" t="s">
        <v>151</v>
      </c>
      <c r="B81" s="19" t="s">
        <v>152</v>
      </c>
      <c r="C81" s="20" t="str">
        <f>"QUINIENTOS CUARENTA "&amp;segundamoneda&amp;" 54/100 "&amp;rematesegundamoneda</f>
        <v>QUINIENTOS CUARENTA DÓLARES 54/100 USD</v>
      </c>
    </row>
    <row r="82" spans="1:3" ht="12.75" x14ac:dyDescent="0.15">
      <c r="A82" s="18" t="s">
        <v>153</v>
      </c>
      <c r="B82" s="19" t="s">
        <v>154</v>
      </c>
      <c r="C82" s="20" t="str">
        <f>"DOS MIL "&amp;primeramoneda&amp;" 00/100 "&amp;remateprimeramoneda</f>
        <v>DOS MIL PESOS 00/100 M.N.</v>
      </c>
    </row>
    <row r="83" spans="1:3" ht="25.5" x14ac:dyDescent="0.15">
      <c r="A83" s="18" t="s">
        <v>155</v>
      </c>
      <c r="B83" s="19" t="s">
        <v>156</v>
      </c>
      <c r="C83" s="20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/>
    <hyperlink ref="C53" r:id="rId2" display="soporte@neodata.com.mx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GridLines="0" workbookViewId="0"/>
  </sheetViews>
  <sheetFormatPr baseColWidth="10" defaultColWidth="9.3984375" defaultRowHeight="9" x14ac:dyDescent="0.15"/>
  <cols>
    <col min="1" max="1" width="29.796875" style="38" customWidth="1"/>
    <col min="2" max="2" width="62" style="38" customWidth="1"/>
  </cols>
  <sheetData>
    <row r="1" spans="1:2" ht="12.75" customHeight="1" x14ac:dyDescent="0.15">
      <c r="A1" s="33" t="s">
        <v>174</v>
      </c>
      <c r="B1" s="33"/>
    </row>
    <row r="2" spans="1:2" ht="12.75" customHeight="1" x14ac:dyDescent="0.15">
      <c r="A2" s="33"/>
      <c r="B2" s="33"/>
    </row>
    <row r="3" spans="1:2" ht="14.25" customHeight="1" x14ac:dyDescent="0.15">
      <c r="A3" s="34" t="s">
        <v>167</v>
      </c>
      <c r="B3" s="35"/>
    </row>
    <row r="4" spans="1:2" ht="12.75" customHeight="1" x14ac:dyDescent="0.15">
      <c r="A4" s="36" t="s">
        <v>168</v>
      </c>
      <c r="B4" s="37" t="s">
        <v>7</v>
      </c>
    </row>
    <row r="5" spans="1:2" ht="12.75" customHeight="1" x14ac:dyDescent="0.15">
      <c r="A5" s="31" t="s">
        <v>166</v>
      </c>
      <c r="B5" s="32" t="s">
        <v>173</v>
      </c>
    </row>
    <row r="6" spans="1:2" ht="12.75" customHeight="1" x14ac:dyDescent="0.15">
      <c r="A6" s="32" t="s">
        <v>179</v>
      </c>
      <c r="B6" s="32" t="s">
        <v>172</v>
      </c>
    </row>
    <row r="7" spans="1:2" ht="12.75" customHeight="1" x14ac:dyDescent="0.15">
      <c r="A7" s="32" t="s">
        <v>180</v>
      </c>
      <c r="B7" s="31" t="s">
        <v>169</v>
      </c>
    </row>
    <row r="8" spans="1:2" ht="12.75" customHeight="1" x14ac:dyDescent="0.15">
      <c r="A8" s="32" t="s">
        <v>181</v>
      </c>
      <c r="B8" s="32" t="s">
        <v>170</v>
      </c>
    </row>
    <row r="9" spans="1:2" ht="12.75" x14ac:dyDescent="0.15">
      <c r="A9" s="32" t="s">
        <v>185</v>
      </c>
      <c r="B9" s="32" t="s">
        <v>171</v>
      </c>
    </row>
    <row r="10" spans="1:2" ht="12.75" customHeight="1" x14ac:dyDescent="0.15">
      <c r="A10" s="32" t="s">
        <v>182</v>
      </c>
      <c r="B10" s="32" t="s">
        <v>170</v>
      </c>
    </row>
    <row r="11" spans="1:2" ht="12.75" x14ac:dyDescent="0.15">
      <c r="A11" s="32" t="s">
        <v>186</v>
      </c>
      <c r="B11" s="32" t="s">
        <v>171</v>
      </c>
    </row>
    <row r="12" spans="1:2" ht="12.75" x14ac:dyDescent="0.15">
      <c r="A12" s="32" t="s">
        <v>183</v>
      </c>
      <c r="B12" s="32" t="s">
        <v>175</v>
      </c>
    </row>
    <row r="13" spans="1:2" ht="25.5" x14ac:dyDescent="0.15">
      <c r="A13" s="32" t="s">
        <v>177</v>
      </c>
      <c r="B13" s="32" t="s">
        <v>178</v>
      </c>
    </row>
    <row r="14" spans="1:2" ht="12.75" x14ac:dyDescent="0.15">
      <c r="A14" s="32" t="s">
        <v>184</v>
      </c>
      <c r="B14" s="32" t="s">
        <v>176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showZeros="0" workbookViewId="0">
      <selection activeCell="B13" sqref="B13:C13"/>
    </sheetView>
  </sheetViews>
  <sheetFormatPr baseColWidth="10" defaultColWidth="9.3984375" defaultRowHeight="9" x14ac:dyDescent="0.15"/>
  <cols>
    <col min="1" max="1" width="16" customWidth="1"/>
    <col min="2" max="2" width="82" customWidth="1"/>
    <col min="3" max="3" width="13" customWidth="1"/>
    <col min="4" max="4" width="18" customWidth="1"/>
  </cols>
  <sheetData>
    <row r="1" spans="1:5" ht="13.5" thickBot="1" x14ac:dyDescent="0.25">
      <c r="A1" s="30" t="s">
        <v>0</v>
      </c>
      <c r="B1" s="1"/>
      <c r="C1" s="1"/>
      <c r="D1" s="1"/>
    </row>
    <row r="2" spans="1:5" ht="12.75" customHeight="1" thickTop="1" x14ac:dyDescent="0.25">
      <c r="A2" s="87" t="str">
        <f>razonsocial</f>
        <v>MI EMPRESA</v>
      </c>
      <c r="B2" s="88"/>
      <c r="C2" s="88"/>
      <c r="D2" s="52"/>
    </row>
    <row r="3" spans="1:5" ht="11.25" x14ac:dyDescent="0.2">
      <c r="A3" s="49" t="s">
        <v>159</v>
      </c>
      <c r="B3" s="89" t="str">
        <f>nombrecliente</f>
        <v>Sistema de Comunicaciones y Transportes, Sistema de Transporte Colectivo Metro, Administración General de Recursos, Línea 12 (Línea Dorada)</v>
      </c>
      <c r="C3" s="89"/>
      <c r="D3" s="3"/>
    </row>
    <row r="4" spans="1:5" ht="11.25" x14ac:dyDescent="0.2">
      <c r="A4" s="49"/>
      <c r="B4" s="89"/>
      <c r="C4" s="89"/>
      <c r="D4" s="3"/>
    </row>
    <row r="5" spans="1:5" ht="11.25" x14ac:dyDescent="0.2">
      <c r="A5" s="49" t="s">
        <v>211</v>
      </c>
      <c r="B5" s="2" t="str">
        <f>numerodeconcurso</f>
        <v>2009/0257-0001</v>
      </c>
      <c r="C5" s="29" t="s">
        <v>1</v>
      </c>
      <c r="D5" s="54">
        <f>fechadeconcurso</f>
        <v>40017</v>
      </c>
      <c r="E5" s="55"/>
    </row>
    <row r="6" spans="1:5" ht="11.25" customHeight="1" x14ac:dyDescent="0.2">
      <c r="A6" s="49" t="s">
        <v>160</v>
      </c>
      <c r="B6" s="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9" t="s">
        <v>163</v>
      </c>
      <c r="D6" s="3" t="str">
        <f>plazocalculado&amp;" días"</f>
        <v>153 días</v>
      </c>
    </row>
    <row r="7" spans="1:5" ht="11.25" x14ac:dyDescent="0.2">
      <c r="A7" s="50"/>
      <c r="B7" s="96"/>
      <c r="C7" s="29" t="s">
        <v>164</v>
      </c>
      <c r="D7" s="48">
        <f>fechainicio</f>
        <v>40026</v>
      </c>
    </row>
    <row r="8" spans="1:5" ht="11.25" x14ac:dyDescent="0.2">
      <c r="A8" s="50"/>
      <c r="B8" s="96"/>
      <c r="C8" s="29"/>
      <c r="D8" s="48"/>
    </row>
    <row r="9" spans="1:5" ht="11.25" x14ac:dyDescent="0.2">
      <c r="A9" s="50"/>
      <c r="B9" s="96"/>
      <c r="C9" s="29" t="s">
        <v>165</v>
      </c>
      <c r="D9" s="48">
        <f>fechaterminacion</f>
        <v>40178</v>
      </c>
    </row>
    <row r="10" spans="1:5" ht="12" thickBot="1" x14ac:dyDescent="0.25">
      <c r="A10" s="49" t="s">
        <v>161</v>
      </c>
      <c r="B10" s="2" t="str">
        <f>direcciondelaobra&amp;", "&amp;coloniadelaobra&amp;", "&amp;estadodelaobra</f>
        <v>Tramo de Barranca del Muerto a Tlahuac., Colonia de la obra., Ciudad de México</v>
      </c>
      <c r="E10" s="55"/>
    </row>
    <row r="11" spans="1:5" ht="12.75" thickTop="1" thickBot="1" x14ac:dyDescent="0.25">
      <c r="A11" s="93" t="s">
        <v>210</v>
      </c>
      <c r="B11" s="93"/>
      <c r="C11" s="93"/>
      <c r="D11" s="93"/>
    </row>
    <row r="12" spans="1:5" ht="10.5" thickTop="1" thickBot="1" x14ac:dyDescent="0.2">
      <c r="A12" s="56" t="s">
        <v>157</v>
      </c>
      <c r="B12" s="90" t="s">
        <v>158</v>
      </c>
      <c r="C12" s="91"/>
      <c r="D12" s="64" t="s">
        <v>2</v>
      </c>
      <c r="E12" s="55"/>
    </row>
    <row r="13" spans="1:5" ht="9.75" thickTop="1" x14ac:dyDescent="0.15">
      <c r="A13" s="57" t="s">
        <v>3</v>
      </c>
      <c r="B13" s="92"/>
      <c r="C13" s="92"/>
      <c r="D13" s="69"/>
    </row>
    <row r="14" spans="1:5" x14ac:dyDescent="0.15">
      <c r="A14" s="58" t="s">
        <v>166</v>
      </c>
      <c r="B14" s="94" t="s">
        <v>179</v>
      </c>
      <c r="C14" s="94"/>
      <c r="D14" s="68" t="s">
        <v>181</v>
      </c>
    </row>
    <row r="15" spans="1:5" x14ac:dyDescent="0.15">
      <c r="A15" s="57"/>
      <c r="B15" s="95"/>
      <c r="C15" s="95"/>
      <c r="D15" s="61" t="s">
        <v>4</v>
      </c>
    </row>
    <row r="16" spans="1:5" x14ac:dyDescent="0.15">
      <c r="B16" s="86"/>
      <c r="C16" s="86"/>
      <c r="D16" s="63"/>
    </row>
    <row r="17" spans="2:4" x14ac:dyDescent="0.15">
      <c r="B17" s="86"/>
      <c r="C17" s="86"/>
      <c r="D17" s="63"/>
    </row>
    <row r="18" spans="2:4" x14ac:dyDescent="0.15">
      <c r="B18" s="86"/>
      <c r="C18" s="86"/>
      <c r="D18" s="63"/>
    </row>
    <row r="19" spans="2:4" x14ac:dyDescent="0.15">
      <c r="B19" s="86"/>
      <c r="C19" s="86"/>
      <c r="D19" s="63"/>
    </row>
    <row r="20" spans="2:4" x14ac:dyDescent="0.15">
      <c r="B20" s="86"/>
      <c r="C20" s="86"/>
      <c r="D20" s="63"/>
    </row>
    <row r="21" spans="2:4" x14ac:dyDescent="0.15">
      <c r="B21" s="86"/>
      <c r="C21" s="86"/>
      <c r="D21" s="63"/>
    </row>
  </sheetData>
  <mergeCells count="14">
    <mergeCell ref="B16:C16"/>
    <mergeCell ref="A2:C2"/>
    <mergeCell ref="B3:C4"/>
    <mergeCell ref="B12:C12"/>
    <mergeCell ref="B13:C13"/>
    <mergeCell ref="A11:D11"/>
    <mergeCell ref="B14:C14"/>
    <mergeCell ref="B15:C15"/>
    <mergeCell ref="B6:B9"/>
    <mergeCell ref="B17:C17"/>
    <mergeCell ref="B18:C18"/>
    <mergeCell ref="B19:C19"/>
    <mergeCell ref="B20:C20"/>
    <mergeCell ref="B21:C21"/>
  </mergeCells>
  <conditionalFormatting sqref="D1 D12 D22:D1048576 D14:D15 D3:D9">
    <cfRule type="cellIs" dxfId="2" priority="1" operator="lessThanOrEqual">
      <formula>0</formula>
    </cfRule>
  </conditionalFormatting>
  <pageMargins left="0.63" right="0.23622047244094491" top="0.6" bottom="0.6" header="0.36" footer="0.38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showZeros="0" workbookViewId="0">
      <selection activeCell="B3" sqref="B3:C4"/>
    </sheetView>
  </sheetViews>
  <sheetFormatPr baseColWidth="10" defaultColWidth="9.3984375" defaultRowHeight="9" x14ac:dyDescent="0.15"/>
  <cols>
    <col min="1" max="1" width="16" customWidth="1"/>
    <col min="2" max="2" width="57.3984375" customWidth="1"/>
    <col min="3" max="4" width="22" customWidth="1"/>
    <col min="5" max="5" width="20" customWidth="1"/>
  </cols>
  <sheetData>
    <row r="1" spans="1:5" ht="13.5" thickBot="1" x14ac:dyDescent="0.25">
      <c r="A1" s="30" t="s">
        <v>0</v>
      </c>
      <c r="B1" s="1"/>
      <c r="C1" s="1"/>
      <c r="D1" s="1"/>
    </row>
    <row r="2" spans="1:5" ht="12.75" customHeight="1" thickTop="1" x14ac:dyDescent="0.25">
      <c r="A2" s="97" t="str">
        <f>razonsocial</f>
        <v>MI EMPRESA</v>
      </c>
      <c r="B2" s="98"/>
      <c r="C2" s="98"/>
      <c r="D2" s="52"/>
    </row>
    <row r="3" spans="1:5" ht="11.25" customHeight="1" x14ac:dyDescent="0.2">
      <c r="A3" s="49" t="s">
        <v>159</v>
      </c>
      <c r="B3" s="89" t="str">
        <f>nombrecliente</f>
        <v>Sistema de Comunicaciones y Transportes, Sistema de Transporte Colectivo Metro, Administración General de Recursos, Línea 12 (Línea Dorada)</v>
      </c>
      <c r="C3" s="89"/>
      <c r="D3" s="3"/>
    </row>
    <row r="4" spans="1:5" ht="11.25" x14ac:dyDescent="0.2">
      <c r="A4" s="49"/>
      <c r="B4" s="89"/>
      <c r="C4" s="89"/>
      <c r="D4" s="3"/>
    </row>
    <row r="5" spans="1:5" ht="11.25" x14ac:dyDescent="0.2">
      <c r="A5" s="49" t="s">
        <v>211</v>
      </c>
      <c r="B5" s="2" t="str">
        <f>numerodeconcurso</f>
        <v>2009/0257-0001</v>
      </c>
      <c r="C5" s="29" t="s">
        <v>1</v>
      </c>
      <c r="D5" s="54">
        <f>fechadeconcurso</f>
        <v>40017</v>
      </c>
      <c r="E5" s="55"/>
    </row>
    <row r="6" spans="1:5" ht="11.25" customHeight="1" x14ac:dyDescent="0.2">
      <c r="A6" s="49" t="s">
        <v>160</v>
      </c>
      <c r="B6" s="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9" t="s">
        <v>163</v>
      </c>
      <c r="D6" s="3" t="str">
        <f>plazocalculado&amp;" días"</f>
        <v>153 días</v>
      </c>
    </row>
    <row r="7" spans="1:5" ht="11.25" x14ac:dyDescent="0.2">
      <c r="A7" s="50"/>
      <c r="B7" s="99"/>
      <c r="C7" s="29" t="s">
        <v>164</v>
      </c>
      <c r="D7" s="48">
        <f>fechainicio</f>
        <v>40026</v>
      </c>
    </row>
    <row r="8" spans="1:5" ht="11.25" x14ac:dyDescent="0.2">
      <c r="A8" s="50"/>
      <c r="B8" s="99"/>
      <c r="C8" s="29"/>
      <c r="D8" s="48"/>
    </row>
    <row r="9" spans="1:5" ht="11.25" x14ac:dyDescent="0.2">
      <c r="A9" s="50"/>
      <c r="B9" s="99"/>
      <c r="C9" s="29" t="s">
        <v>165</v>
      </c>
      <c r="D9" s="48">
        <f>fechaterminacion</f>
        <v>40178</v>
      </c>
    </row>
    <row r="10" spans="1:5" ht="12" thickBot="1" x14ac:dyDescent="0.25">
      <c r="A10" s="51" t="s">
        <v>162</v>
      </c>
      <c r="B10" s="4" t="str">
        <f>direcciondelaobra&amp;", "&amp;coloniadelaobra&amp;", "&amp;estadodelaobra</f>
        <v>Tramo de Barranca del Muerto a Tlahuac., Colonia de la obra., Ciudad de México</v>
      </c>
      <c r="C10" s="53"/>
      <c r="D10" s="5"/>
    </row>
    <row r="11" spans="1:5" s="6" customFormat="1" ht="12.75" thickTop="1" thickBot="1" x14ac:dyDescent="0.25">
      <c r="A11" s="93" t="s">
        <v>210</v>
      </c>
      <c r="B11" s="93"/>
      <c r="C11" s="93"/>
      <c r="D11" s="93"/>
    </row>
    <row r="12" spans="1:5" ht="10.5" thickTop="1" thickBot="1" x14ac:dyDescent="0.2">
      <c r="A12" s="64" t="s">
        <v>157</v>
      </c>
      <c r="B12" s="64" t="s">
        <v>158</v>
      </c>
      <c r="C12" s="64" t="str">
        <f xml:space="preserve"> "Importe" &amp; " " &amp; primeramoneda</f>
        <v>Importe PESOS</v>
      </c>
      <c r="D12" s="59" t="str">
        <f xml:space="preserve"> "Importe" &amp; " " &amp; segundamoneda</f>
        <v>Importe DÓLARES</v>
      </c>
    </row>
    <row r="13" spans="1:5" ht="9.75" thickTop="1" x14ac:dyDescent="0.15">
      <c r="A13" s="57" t="s">
        <v>3</v>
      </c>
      <c r="B13" s="57"/>
      <c r="C13" s="67"/>
      <c r="D13" s="57"/>
    </row>
    <row r="14" spans="1:5" x14ac:dyDescent="0.15">
      <c r="A14" s="58" t="s">
        <v>166</v>
      </c>
      <c r="B14" s="60" t="s">
        <v>179</v>
      </c>
      <c r="C14" s="68" t="s">
        <v>181</v>
      </c>
      <c r="D14" s="68" t="s">
        <v>182</v>
      </c>
    </row>
    <row r="15" spans="1:5" x14ac:dyDescent="0.15">
      <c r="A15" s="57"/>
      <c r="B15" s="57"/>
      <c r="C15" s="61"/>
      <c r="D15" s="65" t="s">
        <v>4</v>
      </c>
    </row>
  </sheetData>
  <mergeCells count="4">
    <mergeCell ref="A11:D11"/>
    <mergeCell ref="A2:C2"/>
    <mergeCell ref="B3:C4"/>
    <mergeCell ref="B6:B9"/>
  </mergeCells>
  <conditionalFormatting sqref="D16:E1048576 D1 D3:D10 E1:E11 C12 D12:D15 C14">
    <cfRule type="cellIs" dxfId="1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showZeros="0" tabSelected="1" workbookViewId="0">
      <selection activeCell="B6" sqref="B6:B9"/>
    </sheetView>
  </sheetViews>
  <sheetFormatPr baseColWidth="10" defaultColWidth="9.3984375" defaultRowHeight="9" x14ac:dyDescent="0.15"/>
  <cols>
    <col min="1" max="1" width="16" customWidth="1"/>
    <col min="2" max="2" width="81" customWidth="1"/>
    <col min="3" max="3" width="13" customWidth="1"/>
    <col min="4" max="4" width="18" customWidth="1"/>
  </cols>
  <sheetData>
    <row r="1" spans="1:5" ht="13.5" thickBot="1" x14ac:dyDescent="0.25">
      <c r="A1" s="30" t="s">
        <v>0</v>
      </c>
      <c r="B1" s="1"/>
    </row>
    <row r="2" spans="1:5" ht="12.75" customHeight="1" thickTop="1" x14ac:dyDescent="0.25">
      <c r="A2" s="100" t="str">
        <f>razonsocial</f>
        <v>MI EMPRESA</v>
      </c>
      <c r="B2" s="101"/>
      <c r="C2" s="101"/>
      <c r="D2" s="52"/>
    </row>
    <row r="3" spans="1:5" ht="11.25" x14ac:dyDescent="0.2">
      <c r="A3" s="49" t="s">
        <v>159</v>
      </c>
      <c r="B3" s="89" t="str">
        <f>nombrecliente</f>
        <v>Sistema de Comunicaciones y Transportes, Sistema de Transporte Colectivo Metro, Administración General de Recursos, Línea 12 (Línea Dorada)</v>
      </c>
      <c r="C3" s="89"/>
      <c r="D3" s="3"/>
    </row>
    <row r="4" spans="1:5" ht="11.25" x14ac:dyDescent="0.2">
      <c r="A4" s="49"/>
      <c r="B4" s="89"/>
      <c r="C4" s="89"/>
      <c r="D4" s="3"/>
    </row>
    <row r="5" spans="1:5" ht="11.25" x14ac:dyDescent="0.2">
      <c r="A5" s="49" t="s">
        <v>211</v>
      </c>
      <c r="B5" s="2" t="str">
        <f>numerodeconcurso</f>
        <v>2009/0257-0001</v>
      </c>
      <c r="C5" s="29" t="s">
        <v>1</v>
      </c>
      <c r="D5" s="54">
        <f>fechadeconcurso</f>
        <v>40017</v>
      </c>
      <c r="E5" s="55"/>
    </row>
    <row r="6" spans="1:5" ht="11.25" customHeight="1" x14ac:dyDescent="0.2">
      <c r="A6" s="49" t="s">
        <v>160</v>
      </c>
      <c r="B6" s="96"/>
      <c r="C6" s="29" t="s">
        <v>163</v>
      </c>
      <c r="D6" s="3" t="str">
        <f>plazocalculado&amp;" días"</f>
        <v>153 días</v>
      </c>
    </row>
    <row r="7" spans="1:5" ht="11.25" x14ac:dyDescent="0.2">
      <c r="A7" s="49"/>
      <c r="B7" s="96"/>
      <c r="C7" s="29" t="s">
        <v>164</v>
      </c>
      <c r="D7" s="48">
        <f>fechainicio</f>
        <v>40026</v>
      </c>
    </row>
    <row r="8" spans="1:5" ht="11.25" x14ac:dyDescent="0.2">
      <c r="A8" s="49"/>
      <c r="B8" s="96"/>
      <c r="C8" s="29"/>
      <c r="D8" s="48"/>
    </row>
    <row r="9" spans="1:5" ht="11.25" x14ac:dyDescent="0.2">
      <c r="A9" s="50"/>
      <c r="B9" s="96"/>
      <c r="C9" s="29" t="s">
        <v>165</v>
      </c>
      <c r="D9" s="48">
        <f>fechaterminacion</f>
        <v>40178</v>
      </c>
    </row>
    <row r="10" spans="1:5" ht="12" thickBot="1" x14ac:dyDescent="0.25">
      <c r="A10" s="51" t="s">
        <v>162</v>
      </c>
      <c r="B10" s="4" t="str">
        <f>direcciondelaobra&amp;", "&amp;coloniadelaobra&amp;", "&amp;estadodelaobra</f>
        <v>Tramo de Barranca del Muerto a Tlahuac., Colonia de la obra., Ciudad de México</v>
      </c>
      <c r="C10" s="43"/>
      <c r="D10" s="5"/>
    </row>
    <row r="11" spans="1:5" ht="12.75" thickTop="1" thickBot="1" x14ac:dyDescent="0.25">
      <c r="A11" s="103" t="s">
        <v>210</v>
      </c>
      <c r="B11" s="103"/>
      <c r="C11" s="103"/>
      <c r="D11" s="103"/>
    </row>
    <row r="12" spans="1:5" ht="10.5" thickTop="1" thickBot="1" x14ac:dyDescent="0.2">
      <c r="A12" s="56" t="s">
        <v>157</v>
      </c>
      <c r="B12" s="90" t="s">
        <v>158</v>
      </c>
      <c r="C12" s="91"/>
      <c r="D12" s="66" t="s">
        <v>2</v>
      </c>
      <c r="E12" s="55"/>
    </row>
    <row r="13" spans="1:5" ht="9.75" thickTop="1" x14ac:dyDescent="0.15">
      <c r="A13" s="57" t="s">
        <v>3</v>
      </c>
      <c r="B13" s="92"/>
      <c r="C13" s="92"/>
      <c r="D13" s="69"/>
    </row>
    <row r="14" spans="1:5" x14ac:dyDescent="0.15">
      <c r="A14" s="58" t="s">
        <v>166</v>
      </c>
      <c r="B14" s="94" t="s">
        <v>179</v>
      </c>
      <c r="C14" s="94"/>
      <c r="D14" s="68" t="s">
        <v>181</v>
      </c>
    </row>
    <row r="15" spans="1:5" x14ac:dyDescent="0.15">
      <c r="A15" s="62" t="s">
        <v>185</v>
      </c>
      <c r="B15" s="102"/>
      <c r="C15" s="102"/>
    </row>
    <row r="16" spans="1:5" x14ac:dyDescent="0.15">
      <c r="A16" s="57"/>
      <c r="B16" s="95"/>
      <c r="C16" s="95"/>
      <c r="D16" s="61" t="s">
        <v>4</v>
      </c>
    </row>
  </sheetData>
  <mergeCells count="9">
    <mergeCell ref="A2:C2"/>
    <mergeCell ref="B3:C4"/>
    <mergeCell ref="B6:B9"/>
    <mergeCell ref="B12:C12"/>
    <mergeCell ref="B16:C16"/>
    <mergeCell ref="B15:C15"/>
    <mergeCell ref="B14:C14"/>
    <mergeCell ref="B13:C13"/>
    <mergeCell ref="A11:D11"/>
  </mergeCells>
  <conditionalFormatting sqref="D1 D12 D14 D16:D1048576 D3:D10">
    <cfRule type="cellIs" dxfId="0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72</vt:i4>
      </vt:variant>
    </vt:vector>
  </HeadingPairs>
  <TitlesOfParts>
    <vt:vector size="77" baseType="lpstr">
      <vt:lpstr>N_Campos Generales</vt:lpstr>
      <vt:lpstr>N_Campos Especificos</vt:lpstr>
      <vt:lpstr>a)Estándar</vt:lpstr>
      <vt:lpstr>b)Estándar 2 Monedas</vt:lpstr>
      <vt:lpstr>c)Importes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2018-04-16T15:25:41Z</cp:lastPrinted>
  <dcterms:created xsi:type="dcterms:W3CDTF">2001-11-13T22:50:03Z</dcterms:created>
  <dcterms:modified xsi:type="dcterms:W3CDTF">2025-08-15T22:08:27Z</dcterms:modified>
</cp:coreProperties>
</file>